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30" yWindow="2160" windowWidth="18060" windowHeight="804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G19" i="1" l="1"/>
  <c r="O15" i="1"/>
  <c r="M15" i="1"/>
  <c r="K15" i="1"/>
  <c r="J15" i="1"/>
  <c r="H15" i="1"/>
  <c r="R11" i="1"/>
  <c r="R10" i="1"/>
  <c r="S10" i="1" s="1"/>
  <c r="R9" i="1"/>
  <c r="R8" i="1"/>
  <c r="T8" i="1" s="1"/>
  <c r="R7" i="1"/>
  <c r="L15" i="1"/>
  <c r="R6" i="1"/>
  <c r="R5" i="1"/>
  <c r="R4" i="1"/>
  <c r="T4" i="1" s="1"/>
  <c r="R3" i="1"/>
  <c r="R15" i="1" l="1"/>
  <c r="R19" i="1" s="1"/>
  <c r="T3" i="1"/>
  <c r="E3" i="1"/>
  <c r="S3" i="1"/>
  <c r="S11" i="1"/>
  <c r="T11" i="1"/>
  <c r="E11" i="1"/>
  <c r="E5" i="1"/>
  <c r="T5" i="1"/>
  <c r="S5" i="1"/>
  <c r="U5" i="1" s="1"/>
  <c r="S9" i="1"/>
  <c r="T9" i="1"/>
  <c r="E9" i="1"/>
  <c r="E6" i="1"/>
  <c r="S6" i="1"/>
  <c r="T6" i="1"/>
  <c r="S7" i="1"/>
  <c r="T7" i="1"/>
  <c r="E7" i="1"/>
  <c r="N15" i="1"/>
  <c r="S8" i="1"/>
  <c r="U8" i="1" s="1"/>
  <c r="E8" i="1"/>
  <c r="E10" i="1"/>
  <c r="T10" i="1"/>
  <c r="G15" i="1"/>
  <c r="S4" i="1"/>
  <c r="U4" i="1" s="1"/>
  <c r="U7" i="1" l="1"/>
  <c r="U11" i="1"/>
  <c r="U10" i="1"/>
  <c r="U6" i="1"/>
  <c r="U9" i="1"/>
  <c r="S15" i="1"/>
  <c r="S19" i="1" s="1"/>
  <c r="U3" i="1"/>
  <c r="U15" i="1" s="1"/>
  <c r="T15" i="1"/>
</calcChain>
</file>

<file path=xl/sharedStrings.xml><?xml version="1.0" encoding="utf-8"?>
<sst xmlns="http://schemas.openxmlformats.org/spreadsheetml/2006/main" count="42" uniqueCount="42">
  <si>
    <t>Группа 96107</t>
  </si>
  <si>
    <t>Фамилия студента</t>
  </si>
  <si>
    <t>№ зачетки</t>
  </si>
  <si>
    <t>Текущ.атт. оценка</t>
  </si>
  <si>
    <t>Посещения</t>
  </si>
  <si>
    <t>ПС до 15 баллов</t>
  </si>
  <si>
    <t>Проект 20 баллов</t>
  </si>
  <si>
    <t>Проект 30 баллов</t>
  </si>
  <si>
    <t>Итого (текущее значение)</t>
  </si>
  <si>
    <t>Приведенное значение набранных БАЛЛОВ</t>
  </si>
  <si>
    <t>Рейтинг</t>
  </si>
  <si>
    <t>Нарастающая сумма приведенных баллов</t>
  </si>
  <si>
    <t>Барабошина Анна Александровна</t>
  </si>
  <si>
    <t>Булатова Елена Вениаминовна</t>
  </si>
  <si>
    <t>Ветеркова Ирина Александровна</t>
  </si>
  <si>
    <t>Гаврилова Юлия Александровна</t>
  </si>
  <si>
    <t>Корсун Юлия Ивановна</t>
  </si>
  <si>
    <t>Павлова Алина Николаевна</t>
  </si>
  <si>
    <t>Ромашкина Анастасия Сергеевна</t>
  </si>
  <si>
    <t>Селиверстов Максим Константинович</t>
  </si>
  <si>
    <t>Сычёв Иван Алексевич</t>
  </si>
  <si>
    <t>Зачет</t>
  </si>
  <si>
    <t>Студентов в группе</t>
  </si>
  <si>
    <t>Норма баллов ECTS</t>
  </si>
  <si>
    <t>Норма для оценки</t>
  </si>
  <si>
    <t>Интервал (%)</t>
  </si>
  <si>
    <t>Оценка</t>
  </si>
  <si>
    <t>Трудоемкость курса в кредитах</t>
  </si>
  <si>
    <t>Устанавливаемая норма баллов</t>
  </si>
  <si>
    <t>Термины 10</t>
  </si>
  <si>
    <t>РЕФЕРАТ 25</t>
  </si>
  <si>
    <t xml:space="preserve">Анализ Программ 15 </t>
  </si>
  <si>
    <t>Спец задания 20</t>
  </si>
  <si>
    <t>Анкета Проф. опыт 10</t>
  </si>
  <si>
    <t xml:space="preserve">Письм Ответ *  10 </t>
  </si>
  <si>
    <t xml:space="preserve">1) Системы производственного обучения; 2) Формы подготовки кадров на производстве; 3) … </t>
  </si>
  <si>
    <t>* Письм.ответ :</t>
  </si>
  <si>
    <t>Вопросы зачета   10</t>
  </si>
  <si>
    <t>Экзамен 36  балл</t>
  </si>
  <si>
    <t>Мин сумма баллов для допуска к Экзамену  - 60</t>
  </si>
  <si>
    <t>Плюс  Экзамен</t>
  </si>
  <si>
    <t>Курс ППО 2018 год Юдин В.В.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</si>
</sst>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indexed="17"/>
      <name val="Calibri"/>
      <family val="2"/>
      <charset val="204"/>
    </font>
    <font>
      <b/>
      <sz val="1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4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</font>
    <font>
      <b/>
      <sz val="10"/>
      <name val="Arial Cyr"/>
      <family val="2"/>
      <charset val="204"/>
    </font>
    <font>
      <sz val="11"/>
      <color indexed="10"/>
      <name val="Calibri"/>
      <family val="2"/>
      <charset val="204"/>
    </font>
    <font>
      <sz val="14"/>
      <color rgb="FFFF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indexed="11"/>
        <bgColor indexed="27"/>
      </patternFill>
    </fill>
    <fill>
      <patternFill patternType="solid">
        <fgColor indexed="51"/>
        <bgColor indexed="27"/>
      </patternFill>
    </fill>
    <fill>
      <patternFill patternType="solid">
        <fgColor indexed="13"/>
        <bgColor indexed="34"/>
      </patternFill>
    </fill>
    <fill>
      <patternFill patternType="solid">
        <fgColor indexed="13"/>
        <bgColor indexed="27"/>
      </patternFill>
    </fill>
    <fill>
      <patternFill patternType="solid">
        <fgColor rgb="FF92D050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46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27"/>
      </patternFill>
    </fill>
    <fill>
      <patternFill patternType="solid">
        <fgColor rgb="FFFFFF00"/>
        <bgColor indexed="27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3" borderId="2" applyNumberFormat="0" applyAlignment="0" applyProtection="0"/>
  </cellStyleXfs>
  <cellXfs count="61">
    <xf numFmtId="0" fontId="0" fillId="0" borderId="0" xfId="0"/>
    <xf numFmtId="0" fontId="2" fillId="2" borderId="1" xfId="1" applyNumberFormat="1" applyFont="1" applyBorder="1" applyAlignment="1" applyProtection="1">
      <alignment horizontal="center" vertical="center" wrapText="1"/>
      <protection locked="0"/>
    </xf>
    <xf numFmtId="0" fontId="2" fillId="3" borderId="3" xfId="2" applyNumberFormat="1" applyFont="1" applyBorder="1" applyAlignment="1" applyProtection="1">
      <alignment horizontal="center" vertical="center" wrapText="1"/>
    </xf>
    <xf numFmtId="0" fontId="2" fillId="3" borderId="2" xfId="2" applyNumberFormat="1" applyFont="1" applyAlignment="1" applyProtection="1">
      <alignment horizontal="center" vertical="center" wrapText="1"/>
    </xf>
    <xf numFmtId="0" fontId="2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4" xfId="2" applyNumberFormat="1" applyFont="1" applyBorder="1" applyAlignment="1" applyProtection="1">
      <alignment horizontal="center" vertical="center" wrapText="1"/>
    </xf>
    <xf numFmtId="0" fontId="2" fillId="3" borderId="5" xfId="2" applyNumberFormat="1" applyFont="1" applyBorder="1" applyAlignment="1" applyProtection="1">
      <alignment horizontal="center" vertical="center" wrapText="1"/>
    </xf>
    <xf numFmtId="0" fontId="0" fillId="0" borderId="7" xfId="0" applyFont="1" applyBorder="1"/>
    <xf numFmtId="1" fontId="5" fillId="6" borderId="1" xfId="1" applyNumberFormat="1" applyFont="1" applyFill="1" applyBorder="1" applyAlignment="1" applyProtection="1"/>
    <xf numFmtId="0" fontId="6" fillId="2" borderId="1" xfId="1" applyNumberFormat="1" applyFont="1" applyBorder="1" applyAlignment="1" applyProtection="1">
      <protection locked="0"/>
    </xf>
    <xf numFmtId="0" fontId="6" fillId="7" borderId="8" xfId="1" applyNumberFormat="1" applyFont="1" applyFill="1" applyBorder="1" applyAlignment="1" applyProtection="1">
      <protection locked="0"/>
    </xf>
    <xf numFmtId="0" fontId="6" fillId="5" borderId="1" xfId="1" applyNumberFormat="1" applyFont="1" applyFill="1" applyBorder="1" applyAlignment="1" applyProtection="1">
      <protection locked="0"/>
    </xf>
    <xf numFmtId="0" fontId="6" fillId="7" borderId="1" xfId="1" applyNumberFormat="1" applyFont="1" applyFill="1" applyBorder="1" applyAlignment="1" applyProtection="1">
      <protection locked="0"/>
    </xf>
    <xf numFmtId="1" fontId="7" fillId="6" borderId="9" xfId="0" applyNumberFormat="1" applyFont="1" applyFill="1" applyBorder="1"/>
    <xf numFmtId="2" fontId="7" fillId="0" borderId="1" xfId="0" applyNumberFormat="1" applyFont="1" applyFill="1" applyBorder="1"/>
    <xf numFmtId="1" fontId="7" fillId="8" borderId="1" xfId="0" applyNumberFormat="1" applyFont="1" applyFill="1" applyBorder="1"/>
    <xf numFmtId="2" fontId="0" fillId="0" borderId="1" xfId="0" applyNumberFormat="1" applyFont="1" applyFill="1" applyBorder="1"/>
    <xf numFmtId="0" fontId="0" fillId="0" borderId="10" xfId="0" applyFont="1" applyBorder="1"/>
    <xf numFmtId="0" fontId="8" fillId="5" borderId="1" xfId="1" applyNumberFormat="1" applyFont="1" applyFill="1" applyBorder="1" applyAlignment="1" applyProtection="1">
      <protection locked="0"/>
    </xf>
    <xf numFmtId="1" fontId="7" fillId="9" borderId="1" xfId="0" applyNumberFormat="1" applyFont="1" applyFill="1" applyBorder="1"/>
    <xf numFmtId="0" fontId="0" fillId="0" borderId="11" xfId="0" applyFont="1" applyBorder="1"/>
    <xf numFmtId="0" fontId="6" fillId="2" borderId="12" xfId="1" applyNumberFormat="1" applyFont="1" applyBorder="1" applyAlignment="1" applyProtection="1">
      <protection locked="0"/>
    </xf>
    <xf numFmtId="0" fontId="6" fillId="7" borderId="13" xfId="1" applyNumberFormat="1" applyFont="1" applyFill="1" applyBorder="1" applyAlignment="1" applyProtection="1">
      <protection locked="0"/>
    </xf>
    <xf numFmtId="0" fontId="6" fillId="7" borderId="14" xfId="1" applyNumberFormat="1" applyFont="1" applyFill="1" applyBorder="1" applyAlignment="1" applyProtection="1">
      <protection locked="0"/>
    </xf>
    <xf numFmtId="0" fontId="6" fillId="7" borderId="12" xfId="1" applyNumberFormat="1" applyFont="1" applyFill="1" applyBorder="1" applyAlignment="1" applyProtection="1">
      <protection locked="0"/>
    </xf>
    <xf numFmtId="2" fontId="7" fillId="0" borderId="7" xfId="0" applyNumberFormat="1" applyFont="1" applyFill="1" applyBorder="1"/>
    <xf numFmtId="2" fontId="0" fillId="10" borderId="1" xfId="0" applyNumberFormat="1" applyFont="1" applyFill="1" applyBorder="1"/>
    <xf numFmtId="0" fontId="2" fillId="3" borderId="9" xfId="2" applyNumberFormat="1" applyFont="1" applyBorder="1" applyAlignment="1" applyProtection="1">
      <alignment horizontal="center" vertical="center" wrapText="1"/>
    </xf>
    <xf numFmtId="0" fontId="2" fillId="3" borderId="16" xfId="2" applyNumberFormat="1" applyFont="1" applyBorder="1" applyAlignment="1" applyProtection="1">
      <alignment horizontal="center" vertical="center" wrapText="1"/>
    </xf>
    <xf numFmtId="0" fontId="2" fillId="3" borderId="17" xfId="2" applyNumberFormat="1" applyFont="1" applyBorder="1" applyAlignment="1" applyProtection="1">
      <alignment horizontal="center" vertical="center" wrapText="1"/>
    </xf>
    <xf numFmtId="0" fontId="2" fillId="3" borderId="18" xfId="2" applyNumberFormat="1" applyFont="1" applyBorder="1" applyAlignment="1" applyProtection="1">
      <alignment horizontal="center" vertical="center" wrapText="1"/>
    </xf>
    <xf numFmtId="0" fontId="2" fillId="3" borderId="19" xfId="2" applyNumberFormat="1" applyFont="1" applyBorder="1" applyAlignment="1" applyProtection="1">
      <alignment horizontal="center" vertical="center" wrapText="1"/>
    </xf>
    <xf numFmtId="0" fontId="2" fillId="3" borderId="20" xfId="2" applyNumberFormat="1" applyFont="1" applyBorder="1" applyAlignment="1" applyProtection="1">
      <alignment horizontal="center" vertical="center" wrapText="1"/>
    </xf>
    <xf numFmtId="0" fontId="2" fillId="3" borderId="21" xfId="2" applyNumberFormat="1" applyFont="1" applyBorder="1" applyAlignment="1" applyProtection="1">
      <alignment horizontal="center" vertical="center" wrapText="1"/>
    </xf>
    <xf numFmtId="2" fontId="2" fillId="3" borderId="22" xfId="2" applyNumberFormat="1" applyFont="1" applyBorder="1" applyAlignment="1" applyProtection="1">
      <alignment horizontal="center" vertical="center" wrapText="1"/>
    </xf>
    <xf numFmtId="0" fontId="0" fillId="11" borderId="0" xfId="0" applyFill="1"/>
    <xf numFmtId="0" fontId="5" fillId="2" borderId="23" xfId="1" applyNumberFormat="1" applyFont="1" applyBorder="1" applyAlignment="1" applyProtection="1">
      <protection locked="0"/>
    </xf>
    <xf numFmtId="0" fontId="5" fillId="6" borderId="23" xfId="1" applyNumberFormat="1" applyFont="1" applyFill="1" applyBorder="1" applyAlignment="1" applyProtection="1"/>
    <xf numFmtId="0" fontId="9" fillId="12" borderId="12" xfId="0" applyFont="1" applyFill="1" applyBorder="1" applyAlignment="1">
      <alignment horizontal="left"/>
    </xf>
    <xf numFmtId="0" fontId="9" fillId="12" borderId="24" xfId="0" applyFont="1" applyFill="1" applyBorder="1" applyAlignment="1">
      <alignment horizontal="left"/>
    </xf>
    <xf numFmtId="0" fontId="9" fillId="12" borderId="1" xfId="0" applyFont="1" applyFill="1" applyBorder="1" applyAlignment="1">
      <alignment horizontal="right"/>
    </xf>
    <xf numFmtId="2" fontId="2" fillId="3" borderId="2" xfId="2" applyNumberFormat="1" applyFont="1" applyAlignment="1" applyProtection="1">
      <alignment horizontal="center" vertical="center" wrapText="1"/>
    </xf>
    <xf numFmtId="0" fontId="0" fillId="12" borderId="0" xfId="0" applyFont="1" applyFill="1" applyAlignment="1">
      <alignment vertical="top" wrapText="1"/>
    </xf>
    <xf numFmtId="0" fontId="10" fillId="2" borderId="23" xfId="1" applyNumberFormat="1" applyFont="1" applyBorder="1" applyAlignment="1" applyProtection="1">
      <protection locked="0"/>
    </xf>
    <xf numFmtId="0" fontId="4" fillId="13" borderId="6" xfId="0" applyFont="1" applyFill="1" applyBorder="1" applyAlignment="1">
      <alignment vertical="center" wrapText="1"/>
    </xf>
    <xf numFmtId="0" fontId="4" fillId="14" borderId="6" xfId="0" applyFont="1" applyFill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2" fillId="15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15" borderId="8" xfId="1" applyNumberFormat="1" applyFont="1" applyFill="1" applyBorder="1" applyAlignment="1" applyProtection="1">
      <protection locked="0"/>
    </xf>
    <xf numFmtId="0" fontId="6" fillId="15" borderId="15" xfId="1" applyNumberFormat="1" applyFont="1" applyFill="1" applyBorder="1" applyAlignment="1" applyProtection="1">
      <protection locked="0"/>
    </xf>
    <xf numFmtId="0" fontId="6" fillId="16" borderId="1" xfId="1" applyNumberFormat="1" applyFont="1" applyFill="1" applyBorder="1" applyAlignment="1" applyProtection="1">
      <protection locked="0"/>
    </xf>
    <xf numFmtId="0" fontId="6" fillId="16" borderId="7" xfId="1" applyNumberFormat="1" applyFont="1" applyFill="1" applyBorder="1" applyAlignment="1" applyProtection="1">
      <protection locked="0"/>
    </xf>
    <xf numFmtId="0" fontId="0" fillId="14" borderId="0" xfId="0" applyFill="1"/>
    <xf numFmtId="0" fontId="2" fillId="3" borderId="0" xfId="2" applyNumberFormat="1" applyFont="1" applyBorder="1" applyAlignment="1" applyProtection="1">
      <alignment horizontal="center" vertical="center" wrapText="1"/>
    </xf>
    <xf numFmtId="0" fontId="9" fillId="12" borderId="0" xfId="0" applyFont="1" applyFill="1" applyBorder="1" applyAlignment="1">
      <alignment horizontal="right"/>
    </xf>
    <xf numFmtId="0" fontId="10" fillId="2" borderId="0" xfId="1" applyNumberFormat="1" applyFont="1" applyBorder="1" applyAlignment="1" applyProtection="1">
      <protection locked="0"/>
    </xf>
    <xf numFmtId="0" fontId="2" fillId="15" borderId="0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25" xfId="1" applyNumberFormat="1" applyFont="1" applyBorder="1" applyAlignment="1" applyProtection="1">
      <protection locked="0"/>
    </xf>
    <xf numFmtId="0" fontId="0" fillId="0" borderId="26" xfId="0" applyBorder="1" applyAlignment="1">
      <alignment horizontal="right" vertical="top" wrapText="1"/>
    </xf>
    <xf numFmtId="0" fontId="0" fillId="0" borderId="9" xfId="0" applyBorder="1"/>
  </cellXfs>
  <cellStyles count="3">
    <cellStyle name="Excel_BuiltIn_Вывод 1" xfId="2"/>
    <cellStyle name="Excel_BuiltIn_Хороший 1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3"/>
  <sheetViews>
    <sheetView tabSelected="1" topLeftCell="A6" zoomScale="80" zoomScaleNormal="80" workbookViewId="0">
      <selection activeCell="W20" sqref="W20"/>
    </sheetView>
  </sheetViews>
  <sheetFormatPr defaultRowHeight="15" x14ac:dyDescent="0.25"/>
  <cols>
    <col min="1" max="1" width="2.85546875" customWidth="1"/>
    <col min="2" max="2" width="3.7109375" customWidth="1"/>
    <col min="3" max="3" width="32.42578125" customWidth="1"/>
    <col min="12" max="12" width="9.7109375" customWidth="1"/>
    <col min="19" max="19" width="11.85546875" customWidth="1"/>
  </cols>
  <sheetData>
    <row r="2" spans="2:21" ht="76.5" x14ac:dyDescent="0.25">
      <c r="B2" s="1" t="s">
        <v>0</v>
      </c>
      <c r="C2" s="2" t="s">
        <v>1</v>
      </c>
      <c r="D2" s="3" t="s">
        <v>2</v>
      </c>
      <c r="E2" s="3" t="s">
        <v>3</v>
      </c>
      <c r="F2" s="48" t="s">
        <v>33</v>
      </c>
      <c r="G2" s="4" t="s">
        <v>4</v>
      </c>
      <c r="H2" s="4" t="s">
        <v>29</v>
      </c>
      <c r="I2" s="48" t="s">
        <v>30</v>
      </c>
      <c r="J2" s="4" t="s">
        <v>5</v>
      </c>
      <c r="K2" s="4" t="s">
        <v>34</v>
      </c>
      <c r="L2" s="4" t="s">
        <v>31</v>
      </c>
      <c r="M2" s="5" t="s">
        <v>6</v>
      </c>
      <c r="N2" s="5" t="s">
        <v>7</v>
      </c>
      <c r="O2" s="4" t="s">
        <v>32</v>
      </c>
      <c r="P2" s="4" t="s">
        <v>37</v>
      </c>
      <c r="Q2" s="57" t="s">
        <v>38</v>
      </c>
      <c r="R2" s="6" t="s">
        <v>8</v>
      </c>
      <c r="S2" s="3" t="s">
        <v>9</v>
      </c>
      <c r="T2" s="3" t="s">
        <v>10</v>
      </c>
      <c r="U2" s="3" t="s">
        <v>11</v>
      </c>
    </row>
    <row r="3" spans="2:21" ht="42.75" customHeight="1" x14ac:dyDescent="0.3">
      <c r="B3" s="7">
        <v>1</v>
      </c>
      <c r="C3" s="46" t="s">
        <v>12</v>
      </c>
      <c r="D3" s="8"/>
      <c r="E3" s="9" t="e">
        <f>IF((R3*100/$I$20)&gt;$O$21,#REF!,IF((R3*100/$I$20)&gt;$O$22,#REF!,IF((R3*100/$I$20)&gt;$O$23,#REF!,IF((R3*100/$I$20)&gt;$O$24,#REF!,"не приступал"))))</f>
        <v>#DIV/0!</v>
      </c>
      <c r="F3" s="10">
        <v>6</v>
      </c>
      <c r="G3" s="11">
        <v>1</v>
      </c>
      <c r="H3" s="11"/>
      <c r="I3" s="49"/>
      <c r="J3" s="51"/>
      <c r="K3" s="13"/>
      <c r="L3" s="13"/>
      <c r="M3" s="12"/>
      <c r="N3" s="12"/>
      <c r="O3" s="13"/>
      <c r="P3" s="13"/>
      <c r="Q3" s="12"/>
      <c r="R3" s="14">
        <f t="shared" ref="R3:R11" si="0">SUM(F3:P3)</f>
        <v>7</v>
      </c>
      <c r="S3" s="15" t="e">
        <f t="shared" ref="S3:S11" si="1">R3*$F$20/$F$21</f>
        <v>#DIV/0!</v>
      </c>
      <c r="T3" s="16">
        <f t="shared" ref="T3:T11" si="2">10-COUNTIF($P$4:$P$13,"&lt;="&amp;R3)</f>
        <v>10</v>
      </c>
      <c r="U3" s="17" t="e">
        <f>ROUND(S3/MAX($R$4:$R$16)*100,0)</f>
        <v>#DIV/0!</v>
      </c>
    </row>
    <row r="4" spans="2:21" ht="38.25" customHeight="1" x14ac:dyDescent="0.3">
      <c r="B4" s="7">
        <v>2</v>
      </c>
      <c r="C4" s="47" t="s">
        <v>13</v>
      </c>
      <c r="D4" s="18"/>
      <c r="E4" s="9"/>
      <c r="F4" s="10">
        <v>4</v>
      </c>
      <c r="G4" s="11"/>
      <c r="H4" s="11"/>
      <c r="I4" s="49"/>
      <c r="J4" s="51"/>
      <c r="K4" s="13"/>
      <c r="L4" s="13"/>
      <c r="M4" s="12"/>
      <c r="N4" s="19"/>
      <c r="O4" s="13"/>
      <c r="P4" s="13"/>
      <c r="Q4" s="19"/>
      <c r="R4" s="14">
        <f t="shared" si="0"/>
        <v>4</v>
      </c>
      <c r="S4" s="15" t="e">
        <f t="shared" si="1"/>
        <v>#DIV/0!</v>
      </c>
      <c r="T4" s="20">
        <f t="shared" si="2"/>
        <v>10</v>
      </c>
      <c r="U4" s="17" t="e">
        <f>ROUND(S4/MAX($R$9:$R$16)*100,0)</f>
        <v>#DIV/0!</v>
      </c>
    </row>
    <row r="5" spans="2:21" ht="36" customHeight="1" x14ac:dyDescent="0.3">
      <c r="B5" s="7">
        <v>3</v>
      </c>
      <c r="C5" s="45" t="s">
        <v>14</v>
      </c>
      <c r="D5" s="8"/>
      <c r="E5" s="9" t="e">
        <f>IF((R5*100/$I$20)&gt;$O$21,#REF!,IF((R5*100/$I$20)&gt;$O$22,#REF!,IF((R5*100/$I$20)&gt;$O$23,#REF!,IF((R5*100/$I$20)&gt;$O$24,#REF!,"не приступал"))))</f>
        <v>#DIV/0!</v>
      </c>
      <c r="F5" s="10">
        <v>10</v>
      </c>
      <c r="G5" s="11">
        <v>1</v>
      </c>
      <c r="H5" s="11"/>
      <c r="I5" s="49"/>
      <c r="J5" s="51"/>
      <c r="K5" s="13"/>
      <c r="L5" s="13"/>
      <c r="M5" s="12">
        <v>1</v>
      </c>
      <c r="N5" s="19"/>
      <c r="O5" s="13"/>
      <c r="P5" s="13"/>
      <c r="Q5" s="19"/>
      <c r="R5" s="14">
        <f t="shared" si="0"/>
        <v>12</v>
      </c>
      <c r="S5" s="15" t="e">
        <f t="shared" si="1"/>
        <v>#DIV/0!</v>
      </c>
      <c r="T5" s="20">
        <f t="shared" si="2"/>
        <v>10</v>
      </c>
      <c r="U5" s="17" t="e">
        <f>ROUND(S5/MAX($R$6:$R$16)*100,0)</f>
        <v>#DIV/0!</v>
      </c>
    </row>
    <row r="6" spans="2:21" ht="36" customHeight="1" x14ac:dyDescent="0.3">
      <c r="B6" s="7">
        <v>4</v>
      </c>
      <c r="C6" s="45" t="s">
        <v>15</v>
      </c>
      <c r="D6" s="18"/>
      <c r="E6" s="9" t="e">
        <f>IF((R6*100/$I$20)&gt;$O$21,#REF!,IF((R6*100/$I$20)&gt;$O$22,#REF!,IF((R6*100/$I$20)&gt;$O$23,#REF!,IF((R6*100/$I$20)&gt;$O$24,#REF!,"не приступал"))))</f>
        <v>#DIV/0!</v>
      </c>
      <c r="F6" s="10">
        <v>10</v>
      </c>
      <c r="G6" s="11">
        <v>4</v>
      </c>
      <c r="H6" s="11">
        <v>5</v>
      </c>
      <c r="I6" s="49"/>
      <c r="J6" s="51"/>
      <c r="K6" s="13"/>
      <c r="L6" s="13"/>
      <c r="M6" s="12">
        <v>10</v>
      </c>
      <c r="N6" s="12"/>
      <c r="O6" s="13"/>
      <c r="P6" s="13"/>
      <c r="Q6" s="12"/>
      <c r="R6" s="14">
        <f t="shared" si="0"/>
        <v>29</v>
      </c>
      <c r="S6" s="15" t="e">
        <f t="shared" si="1"/>
        <v>#DIV/0!</v>
      </c>
      <c r="T6" s="16">
        <f t="shared" si="2"/>
        <v>10</v>
      </c>
      <c r="U6" s="17" t="e">
        <f>ROUND(S6/MAX($R$4:$R$16)*100,0)</f>
        <v>#DIV/0!</v>
      </c>
    </row>
    <row r="7" spans="2:21" ht="33" customHeight="1" x14ac:dyDescent="0.3">
      <c r="B7" s="7">
        <v>5</v>
      </c>
      <c r="C7" s="46" t="s">
        <v>16</v>
      </c>
      <c r="D7" s="18"/>
      <c r="E7" s="9" t="e">
        <f>IF((R7*100/$I$20)&gt;$O$21,#REF!,IF((R7*100/$I$20)&gt;$O$22,#REF!,IF((R7*100/$I$20)&gt;$O$23,#REF!,IF((R7*100/$I$20)&gt;$O$24,#REF!,"не приступал"))))</f>
        <v>#DIV/0!</v>
      </c>
      <c r="F7" s="10"/>
      <c r="G7" s="11"/>
      <c r="H7" s="11"/>
      <c r="I7" s="49"/>
      <c r="J7" s="51"/>
      <c r="K7" s="13"/>
      <c r="L7" s="13"/>
      <c r="M7" s="12"/>
      <c r="N7" s="12"/>
      <c r="O7" s="13"/>
      <c r="P7" s="13"/>
      <c r="Q7" s="12"/>
      <c r="R7" s="14">
        <f t="shared" si="0"/>
        <v>0</v>
      </c>
      <c r="S7" s="15" t="e">
        <f t="shared" si="1"/>
        <v>#DIV/0!</v>
      </c>
      <c r="T7" s="16">
        <f t="shared" si="2"/>
        <v>10</v>
      </c>
      <c r="U7" s="17" t="e">
        <f>ROUND(S7/MAX($R$6:$R$16)*100,0)</f>
        <v>#DIV/0!</v>
      </c>
    </row>
    <row r="8" spans="2:21" ht="32.25" customHeight="1" x14ac:dyDescent="0.3">
      <c r="B8" s="7">
        <v>6</v>
      </c>
      <c r="C8" s="46" t="s">
        <v>17</v>
      </c>
      <c r="D8" s="8"/>
      <c r="E8" s="9" t="e">
        <f>IF((R8*100/$I$20)&gt;$O$21,#REF!,IF((R8*100/$I$20)&gt;$O$22,#REF!,IF((R8*100/$I$20)&gt;$O$23,#REF!,IF((R8*100/$I$20)&gt;$O$24,#REF!,"не приступал"))))</f>
        <v>#DIV/0!</v>
      </c>
      <c r="F8" s="10">
        <v>6</v>
      </c>
      <c r="G8" s="11">
        <v>2</v>
      </c>
      <c r="H8" s="11"/>
      <c r="I8" s="49"/>
      <c r="J8" s="51"/>
      <c r="K8" s="13"/>
      <c r="L8" s="13"/>
      <c r="M8" s="12">
        <v>2</v>
      </c>
      <c r="N8" s="12"/>
      <c r="O8" s="13"/>
      <c r="P8" s="13"/>
      <c r="Q8" s="12"/>
      <c r="R8" s="14">
        <f t="shared" si="0"/>
        <v>10</v>
      </c>
      <c r="S8" s="15" t="e">
        <f t="shared" si="1"/>
        <v>#DIV/0!</v>
      </c>
      <c r="T8" s="16">
        <f t="shared" si="2"/>
        <v>10</v>
      </c>
      <c r="U8" s="17" t="e">
        <f>ROUND(S8/MAX($R$9:$R$16)*100,0)</f>
        <v>#DIV/0!</v>
      </c>
    </row>
    <row r="9" spans="2:21" ht="39" customHeight="1" x14ac:dyDescent="0.3">
      <c r="B9" s="7">
        <v>7</v>
      </c>
      <c r="C9" s="45" t="s">
        <v>18</v>
      </c>
      <c r="D9" s="8"/>
      <c r="E9" s="9" t="e">
        <f>IF((R9*100/$I$20)&gt;$O$21,#REF!,IF((R9*100/$I$20)&gt;$O$22,#REF!,IF((R9*100/$I$20)&gt;$O$23,#REF!,IF((R9*100/$I$20)&gt;$O$24,#REF!,"не приступал"))))</f>
        <v>#DIV/0!</v>
      </c>
      <c r="F9" s="10">
        <v>7</v>
      </c>
      <c r="G9" s="11">
        <v>4</v>
      </c>
      <c r="H9" s="11"/>
      <c r="I9" s="49"/>
      <c r="J9" s="51"/>
      <c r="K9" s="13"/>
      <c r="L9" s="13"/>
      <c r="M9" s="12">
        <v>8</v>
      </c>
      <c r="N9" s="12"/>
      <c r="O9" s="13"/>
      <c r="P9" s="13"/>
      <c r="Q9" s="19"/>
      <c r="R9" s="14">
        <f t="shared" si="0"/>
        <v>19</v>
      </c>
      <c r="S9" s="15" t="e">
        <f t="shared" si="1"/>
        <v>#DIV/0!</v>
      </c>
      <c r="T9" s="16">
        <f t="shared" si="2"/>
        <v>10</v>
      </c>
      <c r="U9" s="17" t="e">
        <f>ROUND(S9/MAX($R$10:$R$16)*100,0)</f>
        <v>#DIV/0!</v>
      </c>
    </row>
    <row r="10" spans="2:21" ht="41.25" customHeight="1" x14ac:dyDescent="0.3">
      <c r="B10" s="7">
        <v>8</v>
      </c>
      <c r="C10" s="46" t="s">
        <v>19</v>
      </c>
      <c r="D10" s="8"/>
      <c r="E10" s="9" t="e">
        <f>IF((R10*100/$I$20)&gt;$O$21,#REF!,IF((R10*100/$I$20)&gt;$O$22,#REF!,IF((R10*100/$I$20)&gt;$O$23,#REF!,IF((R10*100/$I$20)&gt;$O$24,#REF!,"не приступал"))))</f>
        <v>#DIV/0!</v>
      </c>
      <c r="F10" s="10">
        <v>4</v>
      </c>
      <c r="G10" s="11"/>
      <c r="H10" s="11"/>
      <c r="I10" s="49"/>
      <c r="J10" s="51"/>
      <c r="K10" s="13"/>
      <c r="L10" s="13"/>
      <c r="M10" s="12"/>
      <c r="N10" s="12"/>
      <c r="O10" s="13"/>
      <c r="P10" s="13"/>
      <c r="Q10" s="19"/>
      <c r="R10" s="14">
        <f t="shared" si="0"/>
        <v>4</v>
      </c>
      <c r="S10" s="15" t="e">
        <f t="shared" si="1"/>
        <v>#DIV/0!</v>
      </c>
      <c r="T10" s="16">
        <f t="shared" si="2"/>
        <v>10</v>
      </c>
      <c r="U10" s="17" t="e">
        <f>ROUND(S10/MAX($R$11:$R$16)*100,0)</f>
        <v>#DIV/0!</v>
      </c>
    </row>
    <row r="11" spans="2:21" ht="31.5" customHeight="1" x14ac:dyDescent="0.3">
      <c r="B11" s="7">
        <v>9</v>
      </c>
      <c r="C11" s="45" t="s">
        <v>20</v>
      </c>
      <c r="D11" s="21"/>
      <c r="E11" s="9" t="e">
        <f>IF((R11*100/$I$20)&gt;$O$21,#REF!,IF((R11*100/$I$20)&gt;$O$22,#REF!,IF((R11*100/$I$20)&gt;$O$23,#REF!,IF((R11*100/$I$20)&gt;$O$24,#REF!,"не приступал"))))</f>
        <v>#DIV/0!</v>
      </c>
      <c r="F11" s="22">
        <v>2</v>
      </c>
      <c r="G11" s="23">
        <v>4</v>
      </c>
      <c r="H11" s="24"/>
      <c r="I11" s="50"/>
      <c r="J11" s="52"/>
      <c r="K11" s="13"/>
      <c r="L11" s="13"/>
      <c r="M11" s="12">
        <v>6</v>
      </c>
      <c r="N11" s="12"/>
      <c r="O11" s="13"/>
      <c r="P11" s="25"/>
      <c r="Q11" s="12"/>
      <c r="R11" s="14">
        <f t="shared" si="0"/>
        <v>12</v>
      </c>
      <c r="S11" s="26" t="e">
        <f t="shared" si="1"/>
        <v>#DIV/0!</v>
      </c>
      <c r="T11" s="16">
        <f t="shared" si="2"/>
        <v>10</v>
      </c>
      <c r="U11" s="27" t="e">
        <f>ROUND(S11/MAX($R$12:$R$16)*100,0)</f>
        <v>#DIV/0!</v>
      </c>
    </row>
    <row r="13" spans="2:21" x14ac:dyDescent="0.25">
      <c r="E13" s="53" t="s">
        <v>36</v>
      </c>
      <c r="F13" s="53"/>
      <c r="G13" s="53" t="s">
        <v>35</v>
      </c>
      <c r="H13" s="53"/>
      <c r="I13" s="53"/>
      <c r="J13" s="53"/>
      <c r="K13" s="53"/>
      <c r="L13" s="53"/>
      <c r="M13" s="53"/>
      <c r="N13" s="53"/>
      <c r="O13" s="53"/>
      <c r="P13" s="53"/>
      <c r="Q13" s="53"/>
    </row>
    <row r="15" spans="2:21" x14ac:dyDescent="0.25">
      <c r="F15" s="28"/>
      <c r="G15" s="28">
        <f>SUM(G3:G12)</f>
        <v>16</v>
      </c>
      <c r="H15" s="29">
        <f>SUM(H3:H12)</f>
        <v>5</v>
      </c>
      <c r="I15" s="30"/>
      <c r="J15" s="31">
        <f t="shared" ref="J15:O15" si="3">SUM(J3:J12)</f>
        <v>0</v>
      </c>
      <c r="K15" s="32">
        <f t="shared" si="3"/>
        <v>0</v>
      </c>
      <c r="L15" s="33">
        <f t="shared" si="3"/>
        <v>0</v>
      </c>
      <c r="M15" s="33">
        <f t="shared" si="3"/>
        <v>27</v>
      </c>
      <c r="N15" s="34">
        <f t="shared" si="3"/>
        <v>0</v>
      </c>
      <c r="O15" s="29">
        <f t="shared" si="3"/>
        <v>0</v>
      </c>
      <c r="P15" s="28"/>
      <c r="Q15" s="54"/>
      <c r="R15" s="29">
        <f>SUM(R3:R12)</f>
        <v>97</v>
      </c>
      <c r="S15" s="35" t="e">
        <f>SUM(S3:S12)</f>
        <v>#DIV/0!</v>
      </c>
      <c r="T15" s="35">
        <f>SUM(T3:T12)</f>
        <v>90</v>
      </c>
      <c r="U15" s="35" t="e">
        <f>SUM(U3:U12)</f>
        <v>#DIV/0!</v>
      </c>
    </row>
    <row r="16" spans="2:21" x14ac:dyDescent="0.25">
      <c r="K16" s="36"/>
      <c r="L16" t="s">
        <v>21</v>
      </c>
      <c r="M16" t="s">
        <v>39</v>
      </c>
    </row>
    <row r="19" spans="3:19" ht="38.25" x14ac:dyDescent="0.25">
      <c r="C19" s="3" t="s">
        <v>22</v>
      </c>
      <c r="D19" s="37">
        <v>9</v>
      </c>
      <c r="E19" s="3" t="s">
        <v>23</v>
      </c>
      <c r="F19" s="3"/>
      <c r="G19" s="38">
        <f>D20*36</f>
        <v>108</v>
      </c>
      <c r="H19" s="3" t="s">
        <v>24</v>
      </c>
      <c r="I19" s="3"/>
      <c r="J19" s="37">
        <v>50</v>
      </c>
      <c r="K19" s="39" t="s">
        <v>25</v>
      </c>
      <c r="L19" s="40"/>
      <c r="M19" s="40"/>
      <c r="N19" s="40"/>
      <c r="O19" s="40"/>
      <c r="P19" s="41" t="s">
        <v>26</v>
      </c>
      <c r="Q19" s="55"/>
      <c r="R19" s="42" t="e">
        <f>R15/($C$20)</f>
        <v>#VALUE!</v>
      </c>
      <c r="S19" s="42" t="e">
        <f>S15/($C$20)</f>
        <v>#DIV/0!</v>
      </c>
    </row>
    <row r="20" spans="3:19" ht="51" x14ac:dyDescent="0.25">
      <c r="C20" s="43" t="s">
        <v>27</v>
      </c>
      <c r="D20" s="58">
        <v>3</v>
      </c>
      <c r="E20" s="3" t="s">
        <v>28</v>
      </c>
      <c r="F20" s="3"/>
      <c r="G20" s="37">
        <v>100</v>
      </c>
      <c r="K20" s="37">
        <v>100</v>
      </c>
      <c r="L20" s="37"/>
      <c r="M20" s="37"/>
      <c r="N20" s="37"/>
      <c r="O20" s="37"/>
      <c r="P20" s="44">
        <v>5</v>
      </c>
      <c r="Q20" s="56"/>
    </row>
    <row r="21" spans="3:19" x14ac:dyDescent="0.25">
      <c r="C21" s="59" t="s">
        <v>40</v>
      </c>
      <c r="D21" s="60">
        <v>1</v>
      </c>
      <c r="K21" s="37">
        <v>86</v>
      </c>
      <c r="L21" s="37"/>
      <c r="M21" s="37"/>
      <c r="N21" s="37"/>
      <c r="O21" s="37"/>
      <c r="P21" s="44">
        <v>4</v>
      </c>
      <c r="Q21" s="56"/>
      <c r="S21" t="s">
        <v>41</v>
      </c>
    </row>
    <row r="22" spans="3:19" x14ac:dyDescent="0.25">
      <c r="K22" s="37">
        <v>69</v>
      </c>
      <c r="L22" s="37"/>
      <c r="M22" s="37"/>
      <c r="N22" s="37"/>
      <c r="O22" s="37"/>
      <c r="P22" s="44">
        <v>3</v>
      </c>
      <c r="Q22" s="56"/>
    </row>
    <row r="23" spans="3:19" x14ac:dyDescent="0.25">
      <c r="K23" s="37">
        <v>53</v>
      </c>
      <c r="L23" s="37"/>
      <c r="M23" s="37"/>
      <c r="N23" s="37"/>
      <c r="O23" s="37"/>
      <c r="P23" s="44">
        <v>2</v>
      </c>
      <c r="Q23" s="5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Family</dc:creator>
  <cp:lastModifiedBy>Family</cp:lastModifiedBy>
  <dcterms:created xsi:type="dcterms:W3CDTF">2018-09-08T06:17:48Z</dcterms:created>
  <dcterms:modified xsi:type="dcterms:W3CDTF">2018-11-10T14:46:12Z</dcterms:modified>
</cp:coreProperties>
</file>